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43" i="62"/>
  <c r="C98" i="60"/>
  <c r="C58" i="60"/>
  <c r="C61" i="62"/>
  <c r="C48" i="62" s="1"/>
  <c r="C113" i="62" s="1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<sst xmlns="http://schemas.openxmlformats.org/spreadsheetml/2006/main" count="938" uniqueCount="664">
  <si>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</si>
  <si>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</si>
  <si>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</si>
  <si>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</si>
  <si>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</si>
  <si>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</si>
  <si>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</si>
  <si>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</si>
  <si>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</si>
  <si>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</si>
  <si>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</si>
  <si>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</si>
  <si>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</si>
  <si>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</si>
  <si>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</si>
  <si>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</si>
  <si>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</si>
  <si>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</si>
  <si>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</si>
  <si>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</si>
  <si>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</si>
  <si>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</si>
  <si>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</si>
  <si>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</si>
  <si>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</si>
  <si>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</si>
  <si>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</si>
  <si>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</si>
  <si>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</si>
  <si>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</si>
  <si>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</si>
  <si>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</si>
  <si>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</si>
  <si>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</si>
  <si>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</si>
  <si>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</si>
  <si>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</si>
  <si>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</si>
  <si>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</si>
  <si>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</si>
  <si>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</si>
  <si>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</si>
  <si>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</si>
  <si>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</si>
  <si>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</si>
  <si>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</si>
  <si>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</si>
  <si>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</si>
  <si>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</si>
  <si>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</si>
  <si>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</si>
  <si>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</si>
  <si>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</si>
  <si>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</si>
  <si>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</si>
  <si>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</si>
  <si>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</si>
  <si>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</si>
  <si>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</si>
  <si>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</si>
  <si>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</si>
  <si>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</si>
  <si>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</si>
  <si>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</si>
  <si>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</si>
  <si>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</si>
  <si>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</si>
  <si>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</si>
  <si>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</si>
  <si>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</si>
  <si>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</si>
  <si>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</si>
  <si>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</si>
  <si>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</si>
  <si>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</si>
  <si>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</si>
  <si>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</si>
  <si>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</si>
  <si>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</si>
  <si>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</si>
  <si>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</si>
  <si>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</si>
  <si>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</si>
  <si>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</si>
  <si>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</si>
  <si>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</si>
  <si>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</si>
  <si>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</si>
  <si>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</si>
  <si>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</si>
  <si>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</si>
  <si>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</si>
  <si>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</si>
  <si>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</si>
  <si>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</si>
  <si>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</si>
  <si>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</si>
  <si>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</si>
  <si>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</si>
  <si>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</si>
  <si>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</si>
  <si>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</si>
  <si>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</si>
  <si>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</si>
  <si>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</si>
  <si>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</si>
  <si>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</si>
  <si>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</si>
  <si>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</si>
  <si>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</si>
  <si>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</si>
  <si>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</si>
  <si>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</si>
  <si>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</si>
  <si>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</si>
  <si>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</si>
  <si>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</si>
  <si>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</si>
  <si>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</si>
  <si>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</si>
  <si>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</si>
  <si>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</si>
  <si>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</si>
  <si>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</si>
  <si>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</si>
  <si>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</si>
  <si>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</si>
  <si>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</si>
  <si>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</si>
  <si>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</si>
  <si>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</si>
  <si>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</si>
  <si>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</si>
  <si>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</si>
  <si>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</si>
  <si>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</si>
  <si>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</si>
  <si>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</si>
  <si>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</si>
  <si>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</si>
  <si>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</si>
  <si>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</si>
  <si>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</si>
  <si>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</si>
  <si>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</si>
  <si>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</si>
  <si>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</si>
  <si>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</si>
  <si>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</si>
  <si>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</si>
  <si>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</si>
  <si>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</si>
  <si>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</si>
  <si>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</si>
  <si>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</si>
  <si>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</si>
  <si>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</si>
  <si>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</si>
  <si>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</si>
  <si>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</si>
  <si>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</si>
  <si>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</si>
  <si>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</si>
  <si>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</si>
  <si>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</si>
  <si>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</si>
  <si>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</si>
  <si>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</si>
  <si>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</si>
  <si>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</si>
  <si>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</si>
  <si>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</si>
  <si>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</si>
  <si>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</si>
  <si>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</si>
  <si>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</si>
  <si>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</si>
  <si>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</si>
  <si>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</si>
  <si>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</si>
  <si>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</si>
  <si>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</si>
  <si>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</si>
  <si>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</si>
  <si>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</si>
  <si>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</si>
  <si>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</si>
  <si>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</si>
  <si>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</si>
  <si>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</si>
  <si>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</si>
  <si>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</si>
  <si>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</si>
  <si>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</si>
  <si>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</si>
  <si>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</si>
  <si>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</si>
  <si>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</si>
  <si>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</si>
  <si>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</si>
  <si>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</si>
  <si>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</si>
  <si>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</si>
  <si>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</si>
  <si>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</si>
  <si>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</si>
  <si>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</si>
  <si>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</si>
  <si>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</si>
  <si>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</si>
  <si>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</si>
  <si>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</si>
  <si>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</si>
  <si>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</si>
  <si>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</si>
  <si>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</si>
  <si>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</si>
  <si>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</si>
  <si>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</si>
  <si>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</si>
  <si>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</si>
  <si>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</si>
  <si>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</si>
  <si>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</si>
  <si>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</si>
  <si>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</si>
  <si>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</si>
  <si>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</si>
  <si>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</si>
  <si>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</si>
  <si>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</si>
  <si>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</si>
  <si>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</si>
  <si>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</si>
  <si>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</si>
  <si>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</si>
  <si>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</si>
  <si>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</si>
  <si>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</si>
  <si>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</si>
  <si>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</si>
  <si>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</si>
  <si>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</si>
  <si>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</si>
  <si>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</si>
  <si>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</si>
  <si>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</si>
  <si>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</si>
  <si>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</si>
  <si>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</si>
  <si>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</si>
  <si>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</si>
  <si>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</si>
  <si>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</si>
  <si>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</si>
  <si>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</si>
  <si>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</si>
  <si>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</si>
  <si>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</si>
  <si>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</si>
  <si>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</si>
  <si>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</si>
  <si>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</si>
  <si>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</si>
  <si>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</si>
  <si>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</si>
  <si>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</si>
  <si>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</si>
  <si>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</si>
  <si>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</si>
  <si>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</si>
  <si>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</si>
  <si>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</si>
  <si>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</si>
  <si>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</si>
  <si>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</si>
  <si>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</si>
  <si>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</si>
  <si>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</si>
  <si>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</si>
  <si>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</si>
  <si>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</si>
  <si>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</si>
  <si>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</si>
  <si>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</si>
  <si>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</si>
  <si>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</si>
  <si>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</si>
  <si>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</si>
  <si>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</si>
  <si>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</si>
  <si>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</si>
  <si>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</si>
  <si>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</si>
  <si>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</si>
  <si>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</si>
  <si>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</si>
  <si>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</si>
  <si>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</si>
  <si>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</si>
  <si>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</si>
  <si>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</si>
  <si>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</si>
  <si>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</si>
  <si>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</si>
  <si>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</si>
  <si>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</si>
  <si>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</si>
  <si>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</si>
  <si>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</si>
  <si>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</si>
  <si>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</si>
  <si>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</si>
  <si>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</si>
  <si>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</si>
  <si>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</si>
  <si>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</si>
  <si>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</si>
  <si>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</si>
  <si>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</si>
  <si>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</si>
  <si>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</si>
  <si>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</si>
  <si>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</si>
  <si>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</si>
  <si>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</si>
  <si>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</si>
  <si>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</si>
  <si>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</si>
  <si>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</si>
  <si>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</si>
  <si>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</si>
  <si>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</si>
  <si>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</si>
  <si>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</si>
  <si>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</si>
  <si>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</si>
  <si>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</si>
  <si>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</si>
  <si>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</si>
  <si>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</si>
  <si>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</si>
  <si>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</si>
  <si>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</si>
  <si>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</si>
  <si>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</si>
  <si>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</si>
  <si>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</si>
  <si>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</si>
  <si>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</si>
  <si>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</si>
  <si>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</si>
  <si>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</si>
  <si>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</si>
  <si>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</si>
  <si>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</si>
  <si>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</si>
  <si>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</si>
  <si>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</si>
  <si>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</si>
  <si>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</si>
  <si>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</si>
  <si>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</si>
  <si>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</si>
  <si>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</si>
  <si>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</si>
  <si>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</si>
  <si>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</si>
  <si>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</si>
  <si>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</si>
  <si>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</si>
  <si>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</si>
  <si>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</si>
  <si>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</si>
  <si>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</si>
  <si>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</si>
  <si>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</si>
  <si>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</si>
  <si>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</si>
  <si>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</si>
  <si>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</si>
  <si>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</si>
  <si>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</si>
  <si>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</si>
  <si>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</si>
  <si>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</si>
  <si>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</si>
  <si>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</si>
  <si>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</si>
  <si>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</si>
  <si>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</si>
  <si>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</si>
  <si>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</si>
  <si>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</si>
  <si>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</si>
  <si>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</si>
  <si>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</si>
  <si>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</si>
  <si>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</si>
  <si>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</si>
  <si>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</si>
  <si>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</si>
  <si>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</si>
  <si>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</si>
  <si>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</si>
  <si>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</si>
  <si>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</si>
  <si>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</si>
  <si>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</si>
  <si>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</si>
  <si>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</si>
  <si>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</si>
  <si>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</si>
  <si>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</si>
  <si>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</si>
  <si>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</si>
  <si>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</si>
  <si>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</si>
  <si>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</si>
  <si>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</si>
  <si>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</si>
  <si>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</si>
  <si>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</si>
  <si>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</si>
  <si>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</si>
  <si>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</si>
  <si>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</si>
  <si>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</si>
  <si>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</si>
  <si>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</si>
  <si>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</si>
  <si>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</si>
  <si>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</si>
  <si>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</si>
  <si>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</si>
  <si>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</si>
  <si>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</si>
  <si>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</si>
  <si>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</si>
  <si>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</si>
  <si>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</si>
  <si>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</si>
  <si>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</si>
  <si>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</si>
  <si>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</si>
  <si>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</si>
  <si>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</si>
  <si>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</si>
  <si>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</si>
  <si>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</si>
  <si>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</si>
  <si>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</si>
  <si>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</si>
  <si>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</si>
  <si>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</si>
  <si>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</si>
  <si>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</si>
  <si>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</si>
  <si>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</si>
  <si>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</si>
  <si>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</si>
  <si>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</si>
  <si>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</si>
  <si>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</si>
  <si>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</si>
  <si>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</si>
  <si>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</si>
  <si>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</si>
  <si>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</si>
  <si>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</si>
  <si>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</si>
  <si>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</si>
  <si>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</si>
  <si>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</si>
  <si>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</si>
  <si>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</si>
  <si>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</si>
  <si>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</si>
  <si>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</si>
  <si>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</si>
  <si>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</si>
  <si>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</si>
  <si>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</si>
  <si>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</si>
  <si>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</si>
  <si>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</si>
  <si>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</si>
  <si>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</si>
  <si>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</si>
  <si>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</si>
  <si>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</si>
  <si>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</si>
  <si>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</si>
  <si>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</si>
  <si>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</si>
  <si>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</si>
  <si>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</si>
  <si>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</si>
  <si>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</si>
  <si>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</si>
  <si>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</si>
  <si>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</si>
  <si>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</si>
  <si>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</si>
  <si>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</si>
  <si>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</si>
  <si>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</si>
  <si>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</si>
  <si>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</si>
  <si>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</si>
  <si>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</si>
  <si>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</si>
  <si>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</si>
  <si>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</si>
  <si>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</si>
  <si>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</si>
  <si>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</si>
  <si>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</si>
  <si>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</si>
  <si>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</si>
  <si>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</si>
  <si>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</si>
  <si>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</si>
  <si>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</si>
  <si>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</si>
  <si>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</si>
  <si>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</si>
  <si>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</si>
  <si>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</si>
  <si>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</si>
  <si>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</si>
  <si>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</si>
  <si>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</si>
  <si>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</si>
  <si>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</si>
  <si>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</si>
  <si>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</si>
  <si>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</si>
  <si>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</si>
  <si>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</si>
  <si>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</si>
  <si>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</si>
  <si>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</si>
  <si>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</si>
  <si>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</si>
  <si>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</si>
  <si>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</si>
  <si>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</si>
  <si>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</si>
  <si>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</si>
  <si>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</si>
  <si>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</si>
  <si>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</si>
  <si>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</si>
  <si>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</si>
  <si>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</si>
  <si>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</si>
  <si>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</si>
  <si>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</si>
  <si>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</si>
  <si>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</si>
  <si>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</si>
  <si>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</si>
  <si>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</si>
  <si>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</si>
  <si>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</si>
  <si>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</si>
  <si>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</si>
  <si>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</si>
  <si>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</si>
  <si>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</si>
  <si>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</si>
  <si>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</si>
  <si>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</si>
  <si>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</si>
  <si>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</si>
  <si>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</si>
  <si>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</si>
  <si>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</si>
  <si>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</si>
  <si>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</si>
  <si>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</si>
  <si>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</si>
  <si>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</si>
  <si>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</si>
  <si>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</si>
  <si>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</si>
  <si>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</si>
  <si>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</si>
  <si>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</si>
  <si>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</si>
  <si>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</si>
  <si>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</si>
  <si>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</si>
  <si>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</si>
  <si>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</si>
  <si>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</si>
  <si>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</si>
  <si>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</si>
  <si>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</si>
  <si>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</si>
  <si>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</si>
  <si>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</si>
  <si>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</si>
  <si>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</si>
  <si>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</si>
  <si>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</si>
  <si>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</si>
  <si>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</si>
  <si>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</si>
  <si>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</si>
  <si>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</si>
  <si>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</si>
  <si>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</si>
  <si>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</si>
  <si>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</si>
  <si>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</si>
  <si>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</si>
  <si>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</si>
  <si>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</si>
  <si>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</si>
  <si>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</si>
  <si>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</si>
  <si>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</si>
  <si>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</si>
  <si>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</si>
  <si>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</si>
  <si>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</si>
  <si>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</si>
  <si>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</si>
  <si>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</si>
  <si>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</si>
  <si>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</si>
  <si>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</si>
  <si>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</si>
  <si>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</si>
  <si>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</si>
  <si>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</si>
  <si>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</si>
  <si>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</si>
  <si>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</si>
  <si>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</si>
  <si>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</si>
  <si>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</si>
  <si>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</si>
  <si>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</si>
  <si>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</si>
  <si>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</si>
  <si>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</si>
  <si>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</si>
  <si>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</si>
  <si>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</si>
  <si>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</si>
  <si>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</si>
  <si>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</si>
  <si>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</si>
  <si>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</si>
  <si>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</si>
  <si>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</si>
  <si>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</si>
  <si>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</si>
  <si>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</si>
  <si>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Municipio de Salamanca, Guanajuato.</t>
  </si>
  <si>
    <t>Correspondiente del 1 de Enero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</si>
</sst>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/>
    <cellStyle name="Millares 2 2" xfId="15"/>
    <cellStyle name="Millares 2 3" xfId="16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45</xdr:row>
      <xdr:rowOff>45720</xdr:rowOff>
    </xdr:from>
    <xdr:to>
      <xdr:col>3</xdr:col>
      <xdr:colOff>312420</xdr:colOff>
      <xdr:row>49</xdr:row>
      <xdr:rowOff>121920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318260" y="6370320"/>
          <a:ext cx="552450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3" sqref="A3:B3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6.6640625" style="4" customWidth="1"/>
    <col min="4" max="4" width="11.6640625" style="4" customWidth="1"/>
    <col min="5" max="16384" width="12.88671875" style="4"/>
  </cols>
  <sheetData>
    <row r="1" spans="1:5" ht="18.899999999999999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899999999999999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899999999999999" customHeight="1" x14ac:dyDescent="0.2">
      <c r="A3" s="155" t="s">
        <v>663</v>
      </c>
      <c r="B3" s="155"/>
      <c r="C3" s="17"/>
      <c r="D3" s="14" t="s">
        <v>616</v>
      </c>
      <c r="E3" s="15">
        <v>2</v>
      </c>
    </row>
    <row r="4" spans="1:5" s="101" customFormat="1" ht="18.899999999999999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0.8" thickBot="1" x14ac:dyDescent="0.25">
      <c r="A41" s="11"/>
      <c r="B41" s="12"/>
    </row>
    <row r="42" spans="1:2" x14ac:dyDescent="0.2">
      <c r="A42" s="101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59" t="s">
        <v>662</v>
      </c>
      <c r="B1" s="160"/>
      <c r="C1" s="161"/>
    </row>
    <row r="2" spans="1:3" s="37" customFormat="1" ht="18" customHeight="1" x14ac:dyDescent="0.3">
      <c r="A2" s="162" t="s">
        <v>625</v>
      </c>
      <c r="B2" s="163"/>
      <c r="C2" s="164"/>
    </row>
    <row r="3" spans="1:3" s="37" customFormat="1" ht="18" customHeight="1" x14ac:dyDescent="0.3">
      <c r="A3" s="162" t="s">
        <v>663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538290714.48000002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538290714.48000002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69" t="s">
        <v>662</v>
      </c>
      <c r="B1" s="170"/>
      <c r="C1" s="171"/>
    </row>
    <row r="2" spans="1:3" s="41" customFormat="1" ht="18.899999999999999" customHeight="1" x14ac:dyDescent="0.3">
      <c r="A2" s="172" t="s">
        <v>627</v>
      </c>
      <c r="B2" s="173"/>
      <c r="C2" s="174"/>
    </row>
    <row r="3" spans="1:3" s="41" customFormat="1" ht="18.899999999999999" customHeight="1" x14ac:dyDescent="0.3">
      <c r="A3" s="172" t="s">
        <v>663</v>
      </c>
      <c r="B3" s="175"/>
      <c r="C3" s="174"/>
    </row>
    <row r="4" spans="1:3" s="42" customFormat="1" x14ac:dyDescent="0.2">
      <c r="A4" s="166" t="s">
        <v>626</v>
      </c>
      <c r="B4" s="167"/>
      <c r="C4" s="168"/>
    </row>
    <row r="5" spans="1:3" x14ac:dyDescent="0.2">
      <c r="A5" s="89" t="s">
        <v>538</v>
      </c>
      <c r="B5" s="58"/>
      <c r="C5" s="82">
        <v>285118530.69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43711882.739999995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1893039.47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2253430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754255.27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30000</v>
      </c>
    </row>
    <row r="19" spans="1:3" x14ac:dyDescent="0.2">
      <c r="A19" s="98" t="s">
        <v>571</v>
      </c>
      <c r="B19" s="81" t="s">
        <v>542</v>
      </c>
      <c r="C19" s="91">
        <v>33148204.27</v>
      </c>
    </row>
    <row r="20" spans="1:3" x14ac:dyDescent="0.2">
      <c r="A20" s="98" t="s">
        <v>572</v>
      </c>
      <c r="B20" s="81" t="s">
        <v>543</v>
      </c>
      <c r="C20" s="91">
        <v>940065.73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4692888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241406647.94999999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58" t="s">
        <v>662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899999999999999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899999999999999" customHeight="1" x14ac:dyDescent="0.2">
      <c r="A3" s="177" t="s">
        <v>663</v>
      </c>
      <c r="B3" s="178"/>
      <c r="C3" s="178"/>
      <c r="D3" s="178"/>
      <c r="E3" s="178"/>
      <c r="F3" s="178"/>
      <c r="G3" s="27" t="s">
        <v>619</v>
      </c>
      <c r="H3" s="28">
        <v>2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834524073.83000004</v>
      </c>
      <c r="E40" s="34">
        <v>0</v>
      </c>
      <c r="F40" s="34">
        <f t="shared" si="0"/>
        <v>834524073.83000004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540168355.53999996</v>
      </c>
      <c r="E41" s="34">
        <v>-1044609608.9299999</v>
      </c>
      <c r="F41" s="34">
        <f t="shared" si="0"/>
        <v>-504441253.38999999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210085535.09999999</v>
      </c>
      <c r="E42" s="34">
        <v>-1877641.06</v>
      </c>
      <c r="F42" s="34">
        <f t="shared" si="0"/>
        <v>208207894.03999999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538304343.49000001</v>
      </c>
      <c r="E43" s="34">
        <v>-538290714.48000002</v>
      </c>
      <c r="F43" s="34">
        <f t="shared" si="0"/>
        <v>13629.009999990463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-538304343.49000001</v>
      </c>
      <c r="F44" s="34">
        <f t="shared" si="0"/>
        <v>-538304343.49000001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-834524073.79999995</v>
      </c>
      <c r="F45" s="34">
        <f t="shared" si="0"/>
        <v>-834524073.79999995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1366595815.6199999</v>
      </c>
      <c r="E46" s="34">
        <v>-655924357.75999999</v>
      </c>
      <c r="F46" s="34">
        <f t="shared" si="0"/>
        <v>710671457.8599999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323863847.77999997</v>
      </c>
      <c r="E47" s="34">
        <v>-532071741.81999999</v>
      </c>
      <c r="F47" s="34">
        <f t="shared" si="0"/>
        <v>-208207894.04000002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332060509.98000002</v>
      </c>
      <c r="E48" s="34">
        <v>-285140544.08999997</v>
      </c>
      <c r="F48" s="34">
        <f t="shared" si="0"/>
        <v>46919965.890000045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285140544.08999997</v>
      </c>
      <c r="E49" s="34">
        <v>-285125853.29000002</v>
      </c>
      <c r="F49" s="34">
        <f t="shared" si="0"/>
        <v>14690.799999952316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285125853.29000002</v>
      </c>
      <c r="E50" s="34">
        <v>-285125853.29000002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285125853.29000002</v>
      </c>
      <c r="E51" s="34">
        <v>0</v>
      </c>
      <c r="F51" s="34">
        <f t="shared" si="0"/>
        <v>285125853.29000002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3.2" x14ac:dyDescent="0.25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" customHeight="1" x14ac:dyDescent="0.2">
      <c r="A16" s="131" t="s">
        <v>605</v>
      </c>
    </row>
    <row r="17" spans="1:4" s="127" customFormat="1" ht="12.9" customHeight="1" x14ac:dyDescent="0.2">
      <c r="A17" s="132"/>
    </row>
    <row r="18" spans="1:4" s="127" customFormat="1" ht="12.9" customHeight="1" x14ac:dyDescent="0.2">
      <c r="A18" s="142" t="s">
        <v>97</v>
      </c>
    </row>
    <row r="19" spans="1:4" s="127" customFormat="1" ht="12.9" customHeight="1" x14ac:dyDescent="0.2">
      <c r="A19" s="135" t="s">
        <v>606</v>
      </c>
    </row>
    <row r="20" spans="1:4" s="127" customFormat="1" ht="12.9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5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899999999999999" customHeight="1" x14ac:dyDescent="0.3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899999999999999" customHeight="1" x14ac:dyDescent="0.3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2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240049194.40000001</v>
      </c>
    </row>
    <row r="9" spans="1:8" x14ac:dyDescent="0.2">
      <c r="A9" s="22">
        <v>1115</v>
      </c>
      <c r="B9" s="20" t="s">
        <v>198</v>
      </c>
      <c r="C9" s="24">
        <v>11897614.369999999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894203.06</v>
      </c>
      <c r="D15" s="24">
        <v>954968.12</v>
      </c>
      <c r="E15" s="24">
        <v>1631499.48</v>
      </c>
      <c r="F15" s="24">
        <v>1035749.46</v>
      </c>
      <c r="G15" s="24">
        <v>4844322.32</v>
      </c>
    </row>
    <row r="16" spans="1:8" x14ac:dyDescent="0.2">
      <c r="A16" s="22">
        <v>1124</v>
      </c>
      <c r="B16" s="20" t="s">
        <v>202</v>
      </c>
      <c r="C16" s="24">
        <v>110361.85</v>
      </c>
      <c r="D16" s="24">
        <v>3881.1</v>
      </c>
      <c r="E16" s="24">
        <v>54.99</v>
      </c>
      <c r="F16" s="24">
        <v>54.99</v>
      </c>
      <c r="G16" s="24">
        <v>54.99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1224962.27</v>
      </c>
      <c r="D20" s="24">
        <v>1224962.27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226004.16</v>
      </c>
      <c r="D21" s="24">
        <v>226004.16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14443531.82</v>
      </c>
      <c r="D23" s="24">
        <v>14443531.82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4583734.72</v>
      </c>
      <c r="D24" s="24">
        <v>4583734.72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5954885.9199999999</v>
      </c>
      <c r="D27" s="24">
        <v>5954885.9199999999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1937533401.47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448820328.87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212039803.91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9811518.8000000007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1257086166.6900001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9775583.1999999993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347381052.04000002</v>
      </c>
      <c r="D62" s="24">
        <f t="shared" ref="D62:E62" si="0">SUM(D63:D70)</f>
        <v>0</v>
      </c>
      <c r="E62" s="24">
        <f t="shared" si="0"/>
        <v>-132175450.44999999</v>
      </c>
    </row>
    <row r="63" spans="1:9" x14ac:dyDescent="0.2">
      <c r="A63" s="22">
        <v>1241</v>
      </c>
      <c r="B63" s="20" t="s">
        <v>239</v>
      </c>
      <c r="C63" s="24">
        <v>56145297.170000002</v>
      </c>
      <c r="D63" s="24">
        <v>0</v>
      </c>
      <c r="E63" s="24">
        <v>-26774313.010000002</v>
      </c>
    </row>
    <row r="64" spans="1:9" x14ac:dyDescent="0.2">
      <c r="A64" s="22">
        <v>1242</v>
      </c>
      <c r="B64" s="20" t="s">
        <v>240</v>
      </c>
      <c r="C64" s="24">
        <v>8016345.5499999998</v>
      </c>
      <c r="D64" s="24">
        <v>0</v>
      </c>
      <c r="E64" s="24">
        <v>-5761654.9699999997</v>
      </c>
    </row>
    <row r="65" spans="1:9" x14ac:dyDescent="0.2">
      <c r="A65" s="22">
        <v>1243</v>
      </c>
      <c r="B65" s="20" t="s">
        <v>241</v>
      </c>
      <c r="C65" s="24">
        <v>1960257.68</v>
      </c>
      <c r="D65" s="24">
        <v>0</v>
      </c>
      <c r="E65" s="24">
        <v>-613233.6</v>
      </c>
    </row>
    <row r="66" spans="1:9" x14ac:dyDescent="0.2">
      <c r="A66" s="22">
        <v>1244</v>
      </c>
      <c r="B66" s="20" t="s">
        <v>242</v>
      </c>
      <c r="C66" s="24">
        <v>148831325.12</v>
      </c>
      <c r="D66" s="24">
        <v>0</v>
      </c>
      <c r="E66" s="24">
        <v>-69427363.099999994</v>
      </c>
    </row>
    <row r="67" spans="1:9" x14ac:dyDescent="0.2">
      <c r="A67" s="22">
        <v>1245</v>
      </c>
      <c r="B67" s="20" t="s">
        <v>243</v>
      </c>
      <c r="C67" s="24">
        <v>22530706.469999999</v>
      </c>
      <c r="D67" s="24">
        <v>0</v>
      </c>
      <c r="E67" s="24">
        <v>-2555597.96</v>
      </c>
    </row>
    <row r="68" spans="1:9" x14ac:dyDescent="0.2">
      <c r="A68" s="22">
        <v>1246</v>
      </c>
      <c r="B68" s="20" t="s">
        <v>244</v>
      </c>
      <c r="C68" s="24">
        <v>108268102.05</v>
      </c>
      <c r="D68" s="24">
        <v>0</v>
      </c>
      <c r="E68" s="24">
        <v>-27320287.809999999</v>
      </c>
    </row>
    <row r="69" spans="1:9" x14ac:dyDescent="0.2">
      <c r="A69" s="22">
        <v>1247</v>
      </c>
      <c r="B69" s="20" t="s">
        <v>245</v>
      </c>
      <c r="C69" s="24">
        <v>1010016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619002</v>
      </c>
      <c r="D70" s="24">
        <v>0</v>
      </c>
      <c r="E70" s="24">
        <v>277000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13134663.619999999</v>
      </c>
      <c r="D74" s="24">
        <f>SUM(D75:D79)</f>
        <v>0</v>
      </c>
      <c r="E74" s="24">
        <f>SUM(E75:E79)</f>
        <v>5707702.9399999995</v>
      </c>
    </row>
    <row r="75" spans="1:9" x14ac:dyDescent="0.2">
      <c r="A75" s="22">
        <v>1251</v>
      </c>
      <c r="B75" s="20" t="s">
        <v>249</v>
      </c>
      <c r="C75" s="24">
        <v>11613266.92</v>
      </c>
      <c r="D75" s="24">
        <v>0</v>
      </c>
      <c r="E75" s="24">
        <v>4554422.38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1521396.7</v>
      </c>
      <c r="D78" s="24">
        <v>0</v>
      </c>
      <c r="E78" s="24">
        <v>1153280.56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1232245.98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1232245.98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-16980</v>
      </c>
    </row>
    <row r="97" spans="1:8" x14ac:dyDescent="0.2">
      <c r="A97" s="22">
        <v>1191</v>
      </c>
      <c r="B97" s="20" t="s">
        <v>587</v>
      </c>
      <c r="C97" s="24">
        <v>-16980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46630780.079999998</v>
      </c>
      <c r="D110" s="24">
        <f>SUM(D111:D119)</f>
        <v>46630780.079999998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3341989.4</v>
      </c>
      <c r="D111" s="24">
        <f>C111</f>
        <v>3341989.4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7644515.5499999998</v>
      </c>
      <c r="D112" s="24">
        <f t="shared" ref="D112:D119" si="1">C112</f>
        <v>7644515.5499999998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11593619.85</v>
      </c>
      <c r="D113" s="24">
        <f t="shared" si="1"/>
        <v>11593619.85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814729.4</v>
      </c>
      <c r="D115" s="24">
        <f t="shared" si="1"/>
        <v>814729.4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10986029.42</v>
      </c>
      <c r="D117" s="24">
        <f t="shared" si="1"/>
        <v>10986029.42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12249896.460000001</v>
      </c>
      <c r="D119" s="24">
        <f t="shared" si="1"/>
        <v>12249896.460000001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899999999999999" customHeight="1" x14ac:dyDescent="0.3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899999999999999" customHeight="1" x14ac:dyDescent="0.3">
      <c r="A3" s="154" t="s">
        <v>663</v>
      </c>
      <c r="B3" s="154"/>
      <c r="C3" s="154"/>
      <c r="D3" s="14" t="s">
        <v>619</v>
      </c>
      <c r="E3" s="25">
        <v>2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149234928.46000001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106482924.39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246031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93786567.310000002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7950962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4499364.08</v>
      </c>
      <c r="D16" s="100"/>
      <c r="E16" s="49"/>
    </row>
    <row r="17" spans="1:5" ht="20.399999999999999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0.399999999999999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33234023.979999997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4413232.76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28820791.219999999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0.399999999999999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2106088.37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2106088.37</v>
      </c>
      <c r="D35" s="100"/>
      <c r="E35" s="49"/>
    </row>
    <row r="36" spans="1:5" ht="20.399999999999999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7411891.7199999997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6113826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0.399999999999999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1298065.72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0.399999999999999" x14ac:dyDescent="0.2">
      <c r="A49" s="50">
        <v>4173</v>
      </c>
      <c r="B49" s="52" t="s">
        <v>504</v>
      </c>
      <c r="C49" s="55">
        <v>0</v>
      </c>
      <c r="D49" s="100"/>
      <c r="E49" s="49"/>
    </row>
    <row r="50" spans="1:5" ht="20.399999999999999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0.399999999999999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0.399999999999999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0.399999999999999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0.6" x14ac:dyDescent="0.2">
      <c r="A58" s="50">
        <v>4200</v>
      </c>
      <c r="B58" s="52" t="s">
        <v>510</v>
      </c>
      <c r="C58" s="55">
        <f>+C59+C65</f>
        <v>389055786.01999998</v>
      </c>
      <c r="D58" s="100"/>
      <c r="E58" s="49"/>
    </row>
    <row r="59" spans="1:5" x14ac:dyDescent="0.2">
      <c r="A59" s="50">
        <v>4210</v>
      </c>
      <c r="B59" s="52" t="s">
        <v>511</v>
      </c>
      <c r="C59" s="55">
        <f>SUM(C60:C64)</f>
        <v>389055786.01999998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231237972.56999999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148737154.41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5436411.2000000002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3644247.84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241428661.34999999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204220291.35999998</v>
      </c>
      <c r="D99" s="57">
        <f>C99/$C$98</f>
        <v>0.8458825485675916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145451022.91999999</v>
      </c>
      <c r="D100" s="57">
        <f t="shared" ref="D100:D163" si="0">C100/$C$98</f>
        <v>0.60245963385904344</v>
      </c>
      <c r="E100" s="56"/>
    </row>
    <row r="101" spans="1:5" x14ac:dyDescent="0.2">
      <c r="A101" s="54">
        <v>5111</v>
      </c>
      <c r="B101" s="51" t="s">
        <v>363</v>
      </c>
      <c r="C101" s="55">
        <v>90222311.689999998</v>
      </c>
      <c r="D101" s="57">
        <f t="shared" si="0"/>
        <v>0.37370174355232988</v>
      </c>
      <c r="E101" s="56"/>
    </row>
    <row r="102" spans="1:5" x14ac:dyDescent="0.2">
      <c r="A102" s="54">
        <v>5112</v>
      </c>
      <c r="B102" s="51" t="s">
        <v>364</v>
      </c>
      <c r="C102" s="55">
        <v>833181.55</v>
      </c>
      <c r="D102" s="57">
        <f t="shared" si="0"/>
        <v>3.4510465548749981E-3</v>
      </c>
      <c r="E102" s="56"/>
    </row>
    <row r="103" spans="1:5" x14ac:dyDescent="0.2">
      <c r="A103" s="54">
        <v>5113</v>
      </c>
      <c r="B103" s="51" t="s">
        <v>365</v>
      </c>
      <c r="C103" s="55">
        <v>14087501.66</v>
      </c>
      <c r="D103" s="57">
        <f t="shared" si="0"/>
        <v>5.8350576858715621E-2</v>
      </c>
      <c r="E103" s="56"/>
    </row>
    <row r="104" spans="1:5" x14ac:dyDescent="0.2">
      <c r="A104" s="54">
        <v>5114</v>
      </c>
      <c r="B104" s="51" t="s">
        <v>366</v>
      </c>
      <c r="C104" s="55">
        <v>24183764.100000001</v>
      </c>
      <c r="D104" s="57">
        <f t="shared" si="0"/>
        <v>0.10016939979193569</v>
      </c>
      <c r="E104" s="56"/>
    </row>
    <row r="105" spans="1:5" x14ac:dyDescent="0.2">
      <c r="A105" s="54">
        <v>5115</v>
      </c>
      <c r="B105" s="51" t="s">
        <v>367</v>
      </c>
      <c r="C105" s="55">
        <v>16124263.92</v>
      </c>
      <c r="D105" s="57">
        <f t="shared" si="0"/>
        <v>6.6786867101187281E-2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15777465.109999999</v>
      </c>
      <c r="D107" s="57">
        <f t="shared" si="0"/>
        <v>6.5350422861051083E-2</v>
      </c>
      <c r="E107" s="56"/>
    </row>
    <row r="108" spans="1:5" x14ac:dyDescent="0.2">
      <c r="A108" s="54">
        <v>5121</v>
      </c>
      <c r="B108" s="51" t="s">
        <v>370</v>
      </c>
      <c r="C108" s="55">
        <v>1519779.38</v>
      </c>
      <c r="D108" s="57">
        <f t="shared" si="0"/>
        <v>6.294941832928321E-3</v>
      </c>
      <c r="E108" s="56"/>
    </row>
    <row r="109" spans="1:5" x14ac:dyDescent="0.2">
      <c r="A109" s="54">
        <v>5122</v>
      </c>
      <c r="B109" s="51" t="s">
        <v>371</v>
      </c>
      <c r="C109" s="55">
        <v>521167.51</v>
      </c>
      <c r="D109" s="57">
        <f t="shared" si="0"/>
        <v>2.1586811900698964E-3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3556699.42</v>
      </c>
      <c r="D111" s="57">
        <f t="shared" si="0"/>
        <v>1.4731885601783791E-2</v>
      </c>
      <c r="E111" s="56"/>
    </row>
    <row r="112" spans="1:5" x14ac:dyDescent="0.2">
      <c r="A112" s="54">
        <v>5125</v>
      </c>
      <c r="B112" s="51" t="s">
        <v>374</v>
      </c>
      <c r="C112" s="55">
        <v>233197.26</v>
      </c>
      <c r="D112" s="57">
        <f t="shared" si="0"/>
        <v>9.6590545089397285E-4</v>
      </c>
      <c r="E112" s="56"/>
    </row>
    <row r="113" spans="1:5" x14ac:dyDescent="0.2">
      <c r="A113" s="54">
        <v>5126</v>
      </c>
      <c r="B113" s="51" t="s">
        <v>375</v>
      </c>
      <c r="C113" s="55">
        <v>7577671.3600000003</v>
      </c>
      <c r="D113" s="57">
        <f t="shared" si="0"/>
        <v>3.1386792759516745E-2</v>
      </c>
      <c r="E113" s="56"/>
    </row>
    <row r="114" spans="1:5" x14ac:dyDescent="0.2">
      <c r="A114" s="54">
        <v>5127</v>
      </c>
      <c r="B114" s="51" t="s">
        <v>376</v>
      </c>
      <c r="C114" s="55">
        <v>498039.07</v>
      </c>
      <c r="D114" s="57">
        <f t="shared" si="0"/>
        <v>2.0628829535611392E-3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1870911.11</v>
      </c>
      <c r="D116" s="57">
        <f t="shared" si="0"/>
        <v>7.7493330722972183E-3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42991803.330000006</v>
      </c>
      <c r="D117" s="57">
        <f t="shared" si="0"/>
        <v>0.17807249184749707</v>
      </c>
      <c r="E117" s="56"/>
    </row>
    <row r="118" spans="1:5" x14ac:dyDescent="0.2">
      <c r="A118" s="54">
        <v>5131</v>
      </c>
      <c r="B118" s="51" t="s">
        <v>380</v>
      </c>
      <c r="C118" s="55">
        <v>19652320.489999998</v>
      </c>
      <c r="D118" s="57">
        <f t="shared" si="0"/>
        <v>8.1400113723490181E-2</v>
      </c>
      <c r="E118" s="56"/>
    </row>
    <row r="119" spans="1:5" x14ac:dyDescent="0.2">
      <c r="A119" s="54">
        <v>5132</v>
      </c>
      <c r="B119" s="51" t="s">
        <v>381</v>
      </c>
      <c r="C119" s="55">
        <v>6869631.0800000001</v>
      </c>
      <c r="D119" s="57">
        <f t="shared" si="0"/>
        <v>2.8454082632886207E-2</v>
      </c>
      <c r="E119" s="56"/>
    </row>
    <row r="120" spans="1:5" x14ac:dyDescent="0.2">
      <c r="A120" s="54">
        <v>5133</v>
      </c>
      <c r="B120" s="51" t="s">
        <v>382</v>
      </c>
      <c r="C120" s="55">
        <v>5502746.0899999999</v>
      </c>
      <c r="D120" s="57">
        <f t="shared" si="0"/>
        <v>2.2792430936866476E-2</v>
      </c>
      <c r="E120" s="56"/>
    </row>
    <row r="121" spans="1:5" x14ac:dyDescent="0.2">
      <c r="A121" s="54">
        <v>5134</v>
      </c>
      <c r="B121" s="51" t="s">
        <v>383</v>
      </c>
      <c r="C121" s="55">
        <v>3497822.68</v>
      </c>
      <c r="D121" s="57">
        <f t="shared" si="0"/>
        <v>1.448801753876767E-2</v>
      </c>
      <c r="E121" s="56"/>
    </row>
    <row r="122" spans="1:5" x14ac:dyDescent="0.2">
      <c r="A122" s="54">
        <v>5135</v>
      </c>
      <c r="B122" s="51" t="s">
        <v>384</v>
      </c>
      <c r="C122" s="55">
        <v>1897110.95</v>
      </c>
      <c r="D122" s="57">
        <f t="shared" si="0"/>
        <v>7.8578530792156095E-3</v>
      </c>
      <c r="E122" s="56"/>
    </row>
    <row r="123" spans="1:5" x14ac:dyDescent="0.2">
      <c r="A123" s="54">
        <v>5136</v>
      </c>
      <c r="B123" s="51" t="s">
        <v>385</v>
      </c>
      <c r="C123" s="55">
        <v>558137.55000000005</v>
      </c>
      <c r="D123" s="57">
        <f t="shared" si="0"/>
        <v>2.3118114762309271E-3</v>
      </c>
      <c r="E123" s="56"/>
    </row>
    <row r="124" spans="1:5" x14ac:dyDescent="0.2">
      <c r="A124" s="54">
        <v>5137</v>
      </c>
      <c r="B124" s="51" t="s">
        <v>386</v>
      </c>
      <c r="C124" s="55">
        <v>32520</v>
      </c>
      <c r="D124" s="57">
        <f t="shared" si="0"/>
        <v>1.3469817468297866E-4</v>
      </c>
      <c r="E124" s="56"/>
    </row>
    <row r="125" spans="1:5" x14ac:dyDescent="0.2">
      <c r="A125" s="54">
        <v>5138</v>
      </c>
      <c r="B125" s="51" t="s">
        <v>387</v>
      </c>
      <c r="C125" s="55">
        <v>2283021.96</v>
      </c>
      <c r="D125" s="57">
        <f t="shared" si="0"/>
        <v>9.4563004542790995E-3</v>
      </c>
      <c r="E125" s="56"/>
    </row>
    <row r="126" spans="1:5" x14ac:dyDescent="0.2">
      <c r="A126" s="54">
        <v>5139</v>
      </c>
      <c r="B126" s="51" t="s">
        <v>388</v>
      </c>
      <c r="C126" s="55">
        <v>2698492.53</v>
      </c>
      <c r="D126" s="57">
        <f t="shared" si="0"/>
        <v>1.1177183831077891E-2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34207579.260000005</v>
      </c>
      <c r="D127" s="57">
        <f t="shared" si="0"/>
        <v>0.14168814534579702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840869.76</v>
      </c>
      <c r="D128" s="57">
        <f t="shared" si="0"/>
        <v>3.4828911998190143E-3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840869.76</v>
      </c>
      <c r="D130" s="57">
        <f t="shared" si="0"/>
        <v>3.4828911998190143E-3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27474451.18</v>
      </c>
      <c r="D131" s="57">
        <f t="shared" si="0"/>
        <v>0.11379945954374568</v>
      </c>
      <c r="E131" s="56"/>
    </row>
    <row r="132" spans="1:5" x14ac:dyDescent="0.2">
      <c r="A132" s="54">
        <v>5221</v>
      </c>
      <c r="B132" s="51" t="s">
        <v>394</v>
      </c>
      <c r="C132" s="55">
        <v>27474451.18</v>
      </c>
      <c r="D132" s="57">
        <f t="shared" si="0"/>
        <v>0.11379945954374568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5892258.3200000003</v>
      </c>
      <c r="D137" s="57">
        <f t="shared" si="0"/>
        <v>2.4405794602232304E-2</v>
      </c>
      <c r="E137" s="56"/>
    </row>
    <row r="138" spans="1:5" x14ac:dyDescent="0.2">
      <c r="A138" s="54">
        <v>5241</v>
      </c>
      <c r="B138" s="51" t="s">
        <v>398</v>
      </c>
      <c r="C138" s="55">
        <v>3564725.92</v>
      </c>
      <c r="D138" s="57">
        <f t="shared" si="0"/>
        <v>1.4765131447389356E-2</v>
      </c>
      <c r="E138" s="56"/>
    </row>
    <row r="139" spans="1:5" x14ac:dyDescent="0.2">
      <c r="A139" s="54">
        <v>5242</v>
      </c>
      <c r="B139" s="51" t="s">
        <v>399</v>
      </c>
      <c r="C139" s="55">
        <v>813420</v>
      </c>
      <c r="D139" s="57">
        <f t="shared" si="0"/>
        <v>3.3691940113969405E-3</v>
      </c>
      <c r="E139" s="56"/>
    </row>
    <row r="140" spans="1:5" x14ac:dyDescent="0.2">
      <c r="A140" s="54">
        <v>5243</v>
      </c>
      <c r="B140" s="51" t="s">
        <v>400</v>
      </c>
      <c r="C140" s="55">
        <v>1382000</v>
      </c>
      <c r="D140" s="57">
        <f t="shared" si="0"/>
        <v>5.7242582229974333E-3</v>
      </c>
      <c r="E140" s="56"/>
    </row>
    <row r="141" spans="1:5" x14ac:dyDescent="0.2">
      <c r="A141" s="54">
        <v>5244</v>
      </c>
      <c r="B141" s="51" t="s">
        <v>401</v>
      </c>
      <c r="C141" s="55">
        <v>132112.4</v>
      </c>
      <c r="D141" s="57">
        <f t="shared" si="0"/>
        <v>5.4721092044857165E-4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3000790.73</v>
      </c>
      <c r="D170" s="57">
        <f t="shared" si="1"/>
        <v>1.242930608661141E-2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3000790.73</v>
      </c>
      <c r="D171" s="57">
        <f t="shared" si="1"/>
        <v>1.242930608661141E-2</v>
      </c>
      <c r="E171" s="56"/>
    </row>
    <row r="172" spans="1:5" x14ac:dyDescent="0.2">
      <c r="A172" s="54">
        <v>5411</v>
      </c>
      <c r="B172" s="51" t="s">
        <v>428</v>
      </c>
      <c r="C172" s="55">
        <v>3000790.73</v>
      </c>
      <c r="D172" s="57">
        <f t="shared" si="1"/>
        <v>1.242930608661141E-2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0.399999999999999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899999999999999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899999999999999" customHeight="1" x14ac:dyDescent="0.2">
      <c r="A3" s="158" t="s">
        <v>663</v>
      </c>
      <c r="B3" s="158"/>
      <c r="C3" s="158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486275436.76999998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296863253.13</v>
      </c>
    </row>
    <row r="15" spans="1:5" x14ac:dyDescent="0.2">
      <c r="A15" s="33">
        <v>3220</v>
      </c>
      <c r="B15" s="29" t="s">
        <v>473</v>
      </c>
      <c r="C15" s="34">
        <v>1600245235.4400001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35" workbookViewId="0">
      <selection activeCell="D48" sqref="D48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899999999999999" customHeight="1" x14ac:dyDescent="0.3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899999999999999" customHeight="1" x14ac:dyDescent="0.3">
      <c r="A3" s="158" t="s">
        <v>663</v>
      </c>
      <c r="B3" s="158"/>
      <c r="C3" s="158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1643862.29</v>
      </c>
      <c r="D8" s="34">
        <v>540402.38</v>
      </c>
    </row>
    <row r="9" spans="1:5" x14ac:dyDescent="0.2">
      <c r="A9" s="33">
        <v>1112</v>
      </c>
      <c r="B9" s="29" t="s">
        <v>487</v>
      </c>
      <c r="C9" s="34">
        <v>139039327.66</v>
      </c>
      <c r="D9" s="34">
        <v>26050091.600000001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240049194.40000001</v>
      </c>
      <c r="D11" s="34">
        <v>169669586.93000001</v>
      </c>
    </row>
    <row r="12" spans="1:5" x14ac:dyDescent="0.2">
      <c r="A12" s="33">
        <v>1115</v>
      </c>
      <c r="B12" s="29" t="s">
        <v>198</v>
      </c>
      <c r="C12" s="34">
        <v>11897614.369999999</v>
      </c>
      <c r="D12" s="34">
        <v>12220447.550000001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392629998.72000003</v>
      </c>
      <c r="D15" s="143">
        <f>SUM(D8:D14)</f>
        <v>208480528.46000001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34088270</v>
      </c>
      <c r="D20" s="143">
        <f>SUM(D21:D27)</f>
        <v>34088270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33148204.27</v>
      </c>
      <c r="D25" s="140">
        <v>33148204.27</v>
      </c>
      <c r="E25" s="138"/>
    </row>
    <row r="26" spans="1:5" x14ac:dyDescent="0.2">
      <c r="A26" s="33">
        <v>1236</v>
      </c>
      <c r="B26" s="29" t="s">
        <v>236</v>
      </c>
      <c r="C26" s="34">
        <v>940065.73</v>
      </c>
      <c r="D26" s="140">
        <v>940065.73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4900724.74</v>
      </c>
      <c r="D28" s="143">
        <f>SUM(D29:D36)</f>
        <v>4900724.74</v>
      </c>
      <c r="E28" s="138"/>
    </row>
    <row r="29" spans="1:5" x14ac:dyDescent="0.2">
      <c r="A29" s="33">
        <v>1241</v>
      </c>
      <c r="B29" s="29" t="s">
        <v>239</v>
      </c>
      <c r="C29" s="34">
        <v>1893039.47</v>
      </c>
      <c r="D29" s="140">
        <v>1893039.47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2253430</v>
      </c>
      <c r="D32" s="140">
        <v>2253430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754255.27</v>
      </c>
      <c r="D34" s="140">
        <v>754255.27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30000</v>
      </c>
      <c r="D37" s="143">
        <f>SUM(D38:D42)</f>
        <v>30000</v>
      </c>
      <c r="E37" s="142"/>
    </row>
    <row r="38" spans="1:5" x14ac:dyDescent="0.2">
      <c r="A38" s="33">
        <v>1251</v>
      </c>
      <c r="B38" s="29" t="s">
        <v>249</v>
      </c>
      <c r="C38" s="34">
        <v>30000</v>
      </c>
      <c r="D38" s="140">
        <v>30000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39018994.740000002</v>
      </c>
      <c r="D43" s="143">
        <f>D20+D28+D37</f>
        <v>39018994.740000002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296863253.13</v>
      </c>
      <c r="D47" s="143">
        <v>156780731.69</v>
      </c>
    </row>
    <row r="48" spans="1:5" x14ac:dyDescent="0.2">
      <c r="A48" s="139"/>
      <c r="B48" s="144" t="s">
        <v>629</v>
      </c>
      <c r="C48" s="143">
        <f>C49+C61+C93+C96</f>
        <v>3015481.53</v>
      </c>
      <c r="D48" s="143">
        <f>D49+D61+D93+D96</f>
        <v>12959545.02</v>
      </c>
    </row>
    <row r="49" spans="1:4" x14ac:dyDescent="0.2">
      <c r="A49" s="141">
        <v>5400</v>
      </c>
      <c r="B49" s="142" t="s">
        <v>426</v>
      </c>
      <c r="C49" s="143">
        <f>C50+C52+C54+C56+C58</f>
        <v>3000790.73</v>
      </c>
      <c r="D49" s="143">
        <f>D50+D52+D54+D56+D58</f>
        <v>1421738.69</v>
      </c>
    </row>
    <row r="50" spans="1:4" x14ac:dyDescent="0.2">
      <c r="A50" s="139">
        <v>5410</v>
      </c>
      <c r="B50" s="138" t="s">
        <v>630</v>
      </c>
      <c r="C50" s="140">
        <f>C51</f>
        <v>3000790.73</v>
      </c>
      <c r="D50" s="140">
        <f>D51</f>
        <v>1421738.69</v>
      </c>
    </row>
    <row r="51" spans="1:4" x14ac:dyDescent="0.2">
      <c r="A51" s="139">
        <v>5411</v>
      </c>
      <c r="B51" s="138" t="s">
        <v>428</v>
      </c>
      <c r="C51" s="140">
        <v>3000790.73</v>
      </c>
      <c r="D51" s="140">
        <v>1421738.69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0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0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0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0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14690.8</v>
      </c>
      <c r="D96" s="143">
        <f>SUM(D97:D101)</f>
        <v>11537806.33</v>
      </c>
    </row>
    <row r="97" spans="1:4" x14ac:dyDescent="0.2">
      <c r="A97" s="139">
        <v>2111</v>
      </c>
      <c r="B97" s="138" t="s">
        <v>643</v>
      </c>
      <c r="C97" s="140">
        <v>0</v>
      </c>
      <c r="D97" s="140">
        <v>6869572.96</v>
      </c>
    </row>
    <row r="98" spans="1:4" x14ac:dyDescent="0.2">
      <c r="A98" s="139">
        <v>2112</v>
      </c>
      <c r="B98" s="138" t="s">
        <v>644</v>
      </c>
      <c r="C98" s="140">
        <v>0</v>
      </c>
      <c r="D98" s="140">
        <v>1474271.21</v>
      </c>
    </row>
    <row r="99" spans="1:4" x14ac:dyDescent="0.2">
      <c r="A99" s="139">
        <v>2112</v>
      </c>
      <c r="B99" s="138" t="s">
        <v>645</v>
      </c>
      <c r="C99" s="140">
        <v>1856</v>
      </c>
      <c r="D99" s="140">
        <v>2927420.16</v>
      </c>
    </row>
    <row r="100" spans="1:4" x14ac:dyDescent="0.2">
      <c r="A100" s="139">
        <v>2115</v>
      </c>
      <c r="B100" s="138" t="s">
        <v>646</v>
      </c>
      <c r="C100" s="140">
        <v>12834.8</v>
      </c>
      <c r="D100" s="140">
        <v>266542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-13629.009999999998</v>
      </c>
      <c r="D102" s="143">
        <f>+D103</f>
        <v>0</v>
      </c>
    </row>
    <row r="103" spans="1:4" x14ac:dyDescent="0.2">
      <c r="A103" s="141">
        <v>1120</v>
      </c>
      <c r="B103" s="148" t="s">
        <v>649</v>
      </c>
      <c r="C103" s="143">
        <f>SUM(C104:C112)</f>
        <v>-13629.009999999998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9880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-29950.01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6441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299892363.66999996</v>
      </c>
      <c r="D113" s="143">
        <f>D47+D48-D102</f>
        <v>169740276.71000001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2022-07-19T13:13:11Z</cp:lastPrinted>
  <dcterms:created xsi:type="dcterms:W3CDTF">2012-12-11T20:36:24Z</dcterms:created>
  <dcterms:modified xsi:type="dcterms:W3CDTF">2022-07-20T10:51:58Z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